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ทบทวนแผนพัฒนาท้องถ่ิน(2561-2565)\แผนพัฒนาท้องถ่ิน (2561-2565)\ส่วนที่ ๔\"/>
    </mc:Choice>
  </mc:AlternateContent>
  <xr:revisionPtr revIDLastSave="0" documentId="13_ncr:1_{30241B12-2415-46A6-A52A-AC138E142F3E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สรุป" sheetId="18" r:id="rId1"/>
    <sheet name="Sheet1" sheetId="21" r:id="rId2"/>
  </sheets>
  <definedNames>
    <definedName name="_xlnm.Print_Titles" localSheetId="0">สรุป!$1:$6</definedName>
  </definedNames>
  <calcPr calcId="181029"/>
</workbook>
</file>

<file path=xl/calcChain.xml><?xml version="1.0" encoding="utf-8"?>
<calcChain xmlns="http://schemas.openxmlformats.org/spreadsheetml/2006/main">
  <c r="N8" i="18" l="1"/>
  <c r="N10" i="18" s="1"/>
  <c r="M8" i="18"/>
  <c r="M9" i="18"/>
  <c r="N29" i="18"/>
  <c r="M29" i="18"/>
  <c r="M30" i="18" s="1"/>
  <c r="N28" i="18"/>
  <c r="M28" i="18"/>
  <c r="N26" i="18"/>
  <c r="M26" i="18"/>
  <c r="N25" i="18"/>
  <c r="M25" i="18"/>
  <c r="M24" i="18"/>
  <c r="M23" i="18"/>
  <c r="N24" i="18"/>
  <c r="N20" i="18"/>
  <c r="M20" i="18"/>
  <c r="N17" i="18"/>
  <c r="M17" i="18"/>
  <c r="N16" i="18"/>
  <c r="M16" i="18"/>
  <c r="M18" i="18" s="1"/>
  <c r="N15" i="18"/>
  <c r="N14" i="18"/>
  <c r="M14" i="18"/>
  <c r="M13" i="18"/>
  <c r="N13" i="18"/>
  <c r="N12" i="18"/>
  <c r="M12" i="18"/>
  <c r="N30" i="18" l="1"/>
  <c r="M10" i="18"/>
  <c r="N18" i="18"/>
  <c r="L10" i="18"/>
  <c r="K10" i="18"/>
  <c r="J10" i="18"/>
  <c r="I10" i="18"/>
  <c r="H10" i="18"/>
  <c r="G10" i="18"/>
  <c r="F10" i="18"/>
  <c r="E10" i="18"/>
  <c r="D10" i="18"/>
  <c r="C10" i="18"/>
  <c r="J30" i="18"/>
  <c r="I30" i="18"/>
  <c r="J26" i="18"/>
  <c r="I26" i="18"/>
  <c r="J21" i="18"/>
  <c r="I21" i="18"/>
  <c r="J18" i="18"/>
  <c r="I18" i="18"/>
  <c r="L18" i="18"/>
  <c r="H18" i="18"/>
  <c r="F18" i="18"/>
  <c r="D18" i="18"/>
  <c r="K18" i="18"/>
  <c r="G18" i="18"/>
  <c r="E18" i="18"/>
  <c r="C18" i="18"/>
  <c r="I31" i="18" l="1"/>
  <c r="J31" i="18"/>
  <c r="E30" i="18"/>
  <c r="L30" i="18"/>
  <c r="K30" i="18"/>
  <c r="H30" i="18"/>
  <c r="G30" i="18"/>
  <c r="F30" i="18"/>
  <c r="D30" i="18"/>
  <c r="C30" i="18"/>
  <c r="N23" i="18"/>
  <c r="K26" i="18"/>
  <c r="M21" i="18"/>
  <c r="L26" i="18"/>
  <c r="H26" i="18"/>
  <c r="G26" i="18"/>
  <c r="E26" i="18"/>
  <c r="F26" i="18"/>
  <c r="D26" i="18"/>
  <c r="C26" i="18"/>
  <c r="L21" i="18"/>
  <c r="K21" i="18"/>
  <c r="H21" i="18"/>
  <c r="G21" i="18"/>
  <c r="F21" i="18"/>
  <c r="N21" i="18" s="1"/>
  <c r="E21" i="18"/>
  <c r="D21" i="18"/>
  <c r="C21" i="18"/>
  <c r="M15" i="18"/>
  <c r="N9" i="18"/>
  <c r="E31" i="18" l="1"/>
  <c r="H31" i="18"/>
  <c r="G31" i="18"/>
  <c r="F31" i="18"/>
  <c r="L31" i="18"/>
  <c r="K31" i="18"/>
  <c r="D31" i="18"/>
  <c r="C31" i="18"/>
  <c r="M31" i="18" l="1"/>
  <c r="N31" i="18"/>
</calcChain>
</file>

<file path=xl/sharedStrings.xml><?xml version="1.0" encoding="utf-8"?>
<sst xmlns="http://schemas.openxmlformats.org/spreadsheetml/2006/main" count="49" uniqueCount="34">
  <si>
    <t>๑. ยุทธศาสตร์ด้านโครงสร้างพื้นฐาน</t>
  </si>
  <si>
    <t>จำนวนโครงการ</t>
  </si>
  <si>
    <t>งบประมาณ
(บาท)</t>
  </si>
  <si>
    <t>ยุทธศาสตร์</t>
  </si>
  <si>
    <t>ปี ๒๕๖1</t>
  </si>
  <si>
    <t>ปี ๒๕๖2</t>
  </si>
  <si>
    <t>ปี ๒๕๖3</t>
  </si>
  <si>
    <t>ปี ๒๕๖4</t>
  </si>
  <si>
    <t>รวม</t>
  </si>
  <si>
    <t>-</t>
  </si>
  <si>
    <t>2.2 แผนงานการรักษาความสงบภายใน</t>
  </si>
  <si>
    <t>2.๓ แผนงานการศึกษา</t>
  </si>
  <si>
    <t>2.๔ แผนงานสาธารณสุข</t>
  </si>
  <si>
    <t>2.๕ แผนงานสร้างความเข้มแข็งของชุมชน</t>
  </si>
  <si>
    <t>2.๖ แผนงานการศาสนาวัฒนธรรมและนันทนาการ</t>
  </si>
  <si>
    <t>2.๗ แผนงานงบกลาง</t>
  </si>
  <si>
    <t>๒. ยุทธศาสตร์การพัฒนาการเสริมสร้างความเข้มแข็งให้กับชุมชนและสังคม</t>
  </si>
  <si>
    <t>๓. ยุทธศาสตร์การส่งเสริมการพัฒนาอาชีพและการสร้างรายได้</t>
  </si>
  <si>
    <t>๓.๑ แผนงานสร้างความเข้มแข็งของชุมชน</t>
  </si>
  <si>
    <t>๔. ยุทธศาสตร์การอนุรักษ์ทรัพยากรธรรมชาติและสิ่งแวดล้อม</t>
  </si>
  <si>
    <t>๔.1 แผนงานการบริหารงานทั่วไป</t>
  </si>
  <si>
    <t>๔.๒ แผนงานสร้างความเข้มแข็งของชุมชน</t>
  </si>
  <si>
    <t>๕. ยุทธศาสตร์การพัฒนาการเมืองและการบริหารงานท้องถิ่น</t>
  </si>
  <si>
    <t>รวมทั้งสิ้น</t>
  </si>
  <si>
    <t>๕.1 แผนงานการบริหารงานทั่วไป</t>
  </si>
  <si>
    <t>๕.๒ แผนงานสร้างความเข้มแข็งของชุมชน</t>
  </si>
  <si>
    <t>๔.๓ แผนงานสาธารณสุข</t>
  </si>
  <si>
    <t>1.๑ แผนงานเคหะและชุมชน</t>
  </si>
  <si>
    <t>1.๒ แผนงานการเกษตร</t>
  </si>
  <si>
    <t>ปี ๒๕๖๕</t>
  </si>
  <si>
    <t>รวม ๕ ปี</t>
  </si>
  <si>
    <t xml:space="preserve">                                บัญชีสรุปโครงการพัฒนา</t>
  </si>
  <si>
    <t xml:space="preserve">                          แผนพัฒนาท้องถิ่น (พ.ศ.๒๕๖1 - ๒๕๖๕)</t>
  </si>
  <si>
    <t xml:space="preserve">                             องค์การบริหารส่วนตำบลวังโตนด อำเภอนายายอาม จังหวัดจันทบุรี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</si>
</sst>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Calibri"/>
      <family val="2"/>
      <charset val="222"/>
      <scheme val="minor"/>
    </font>
    <font>
      <sz val="13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164" fontId="3" fillId="0" borderId="0" xfId="1" applyNumberFormat="1" applyFont="1" applyAlignment="1">
      <alignment horizontal="center" vertical="top"/>
    </xf>
    <xf numFmtId="164" fontId="4" fillId="0" borderId="0" xfId="1" applyNumberFormat="1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0" xfId="1" applyNumberFormat="1" applyFont="1" applyAlignment="1">
      <alignment horizontal="center" vertical="top"/>
    </xf>
    <xf numFmtId="0" fontId="4" fillId="0" borderId="0" xfId="1" applyNumberFormat="1" applyFont="1" applyAlignment="1">
      <alignment horizontal="center" vertical="top" wrapText="1"/>
    </xf>
    <xf numFmtId="164" fontId="5" fillId="0" borderId="1" xfId="1" applyNumberFormat="1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vertical="center" wrapText="1"/>
    </xf>
    <xf numFmtId="1" fontId="5" fillId="0" borderId="1" xfId="1" applyNumberFormat="1" applyFont="1" applyBorder="1" applyAlignment="1">
      <alignment horizontal="center" vertical="top" wrapText="1"/>
    </xf>
    <xf numFmtId="164" fontId="5" fillId="0" borderId="1" xfId="1" applyNumberFormat="1" applyFont="1" applyBorder="1" applyAlignment="1">
      <alignment horizontal="center" vertical="top" wrapText="1"/>
    </xf>
    <xf numFmtId="164" fontId="7" fillId="0" borderId="1" xfId="1" applyNumberFormat="1" applyFont="1" applyFill="1" applyBorder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center" vertical="top" wrapText="1"/>
    </xf>
    <xf numFmtId="164" fontId="9" fillId="0" borderId="1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5" xfId="0" applyFont="1" applyBorder="1"/>
    <xf numFmtId="0" fontId="5" fillId="2" borderId="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463017</xdr:colOff>
      <xdr:row>0</xdr:row>
      <xdr:rowOff>7936</xdr:rowOff>
    </xdr:from>
    <xdr:to>
      <xdr:col>13</xdr:col>
      <xdr:colOff>944563</xdr:colOff>
      <xdr:row>0</xdr:row>
      <xdr:rowOff>285748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38642" y="7936"/>
          <a:ext cx="957796" cy="2778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Bef>
              <a:spcPts val="600"/>
            </a:spcBef>
          </a:pPr>
          <a:r>
            <a:rPr lang="th-TH" sz="1600" b="1">
              <a:latin typeface="TH SarabunIT๙" pitchFamily="34" charset="-34"/>
              <a:cs typeface="TH SarabunIT๙" pitchFamily="34" charset="-34"/>
            </a:rPr>
            <a:t>(แบบ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ผ. ๐๑)</a:t>
          </a:r>
        </a:p>
        <a:p>
          <a:pPr>
            <a:spcBef>
              <a:spcPts val="600"/>
            </a:spcBef>
          </a:pP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Layout" topLeftCell="A16" zoomScaleNormal="120" zoomScaleSheetLayoutView="118" workbookViewId="0">
      <selection activeCell="A2" sqref="A2:L2"/>
    </sheetView>
  </sheetViews>
  <sheetFormatPr defaultColWidth="9" defaultRowHeight="18.75"/>
  <cols>
    <col min="1" max="1" width="2" style="3" customWidth="1"/>
    <col min="2" max="2" width="22" style="3" customWidth="1"/>
    <col min="3" max="3" width="6.28515625" style="8" customWidth="1"/>
    <col min="4" max="4" width="12.5703125" style="5" customWidth="1"/>
    <col min="5" max="5" width="7.140625" style="5" customWidth="1"/>
    <col min="6" max="6" width="12.7109375" style="5" customWidth="1"/>
    <col min="7" max="7" width="6.42578125" style="8" customWidth="1"/>
    <col min="8" max="8" width="13.5703125" style="5" customWidth="1"/>
    <col min="9" max="9" width="6.85546875" style="8" customWidth="1"/>
    <col min="10" max="10" width="12.7109375" style="5" customWidth="1"/>
    <col min="11" max="11" width="6.85546875" style="8" customWidth="1"/>
    <col min="12" max="12" width="12.7109375" style="5" customWidth="1"/>
    <col min="13" max="13" width="7.5703125" style="3" customWidth="1"/>
    <col min="14" max="14" width="13.28515625" style="3" customWidth="1"/>
    <col min="15" max="16384" width="9" style="3"/>
  </cols>
  <sheetData>
    <row r="1" spans="1:14" s="1" customFormat="1" ht="22.5" customHeight="1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 s="1" customFormat="1" ht="22.5" customHeight="1">
      <c r="A2" s="46" t="s">
        <v>32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s="1" customFormat="1" ht="22.5" customHeight="1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s="1" customFormat="1" ht="13.5" customHeight="1">
      <c r="C4" s="7"/>
      <c r="D4" s="4"/>
      <c r="E4" s="4"/>
      <c r="F4" s="4"/>
      <c r="G4" s="7"/>
      <c r="H4" s="4"/>
      <c r="I4" s="7"/>
      <c r="J4" s="4"/>
      <c r="K4" s="7"/>
      <c r="L4" s="4"/>
    </row>
    <row r="5" spans="1:14" s="2" customFormat="1" ht="22.5" customHeight="1">
      <c r="A5" s="58" t="s">
        <v>3</v>
      </c>
      <c r="B5" s="59"/>
      <c r="C5" s="51" t="s">
        <v>4</v>
      </c>
      <c r="D5" s="52"/>
      <c r="E5" s="51" t="s">
        <v>5</v>
      </c>
      <c r="F5" s="52"/>
      <c r="G5" s="51" t="s">
        <v>6</v>
      </c>
      <c r="H5" s="52"/>
      <c r="I5" s="51" t="s">
        <v>7</v>
      </c>
      <c r="J5" s="52"/>
      <c r="K5" s="51" t="s">
        <v>29</v>
      </c>
      <c r="L5" s="52"/>
      <c r="M5" s="47" t="s">
        <v>30</v>
      </c>
      <c r="N5" s="48"/>
    </row>
    <row r="6" spans="1:14" ht="37.5" customHeight="1">
      <c r="A6" s="60"/>
      <c r="B6" s="61"/>
      <c r="C6" s="40" t="s">
        <v>1</v>
      </c>
      <c r="D6" s="41" t="s">
        <v>2</v>
      </c>
      <c r="E6" s="40" t="s">
        <v>1</v>
      </c>
      <c r="F6" s="41" t="s">
        <v>2</v>
      </c>
      <c r="G6" s="40" t="s">
        <v>1</v>
      </c>
      <c r="H6" s="41" t="s">
        <v>2</v>
      </c>
      <c r="I6" s="40" t="s">
        <v>1</v>
      </c>
      <c r="J6" s="41" t="s">
        <v>2</v>
      </c>
      <c r="K6" s="40" t="s">
        <v>1</v>
      </c>
      <c r="L6" s="41" t="s">
        <v>2</v>
      </c>
      <c r="M6" s="42" t="s">
        <v>1</v>
      </c>
      <c r="N6" s="41" t="s">
        <v>2</v>
      </c>
    </row>
    <row r="7" spans="1:14" ht="33.75" customHeight="1">
      <c r="A7" s="53" t="s">
        <v>0</v>
      </c>
      <c r="B7" s="54"/>
      <c r="C7" s="10"/>
      <c r="D7" s="11"/>
      <c r="E7" s="10"/>
      <c r="F7" s="11"/>
      <c r="G7" s="10"/>
      <c r="H7" s="11"/>
      <c r="I7" s="10"/>
      <c r="J7" s="11"/>
      <c r="K7" s="10"/>
      <c r="L7" s="11"/>
      <c r="M7" s="10"/>
      <c r="N7" s="11"/>
    </row>
    <row r="8" spans="1:14" s="2" customFormat="1" ht="22.5" customHeight="1">
      <c r="A8" s="12"/>
      <c r="B8" s="13" t="s">
        <v>27</v>
      </c>
      <c r="C8" s="14">
        <v>16</v>
      </c>
      <c r="D8" s="36">
        <v>17257000</v>
      </c>
      <c r="E8" s="14">
        <v>25</v>
      </c>
      <c r="F8" s="36">
        <v>15306400</v>
      </c>
      <c r="G8" s="14">
        <v>52</v>
      </c>
      <c r="H8" s="36">
        <v>66343500</v>
      </c>
      <c r="I8" s="14">
        <v>38</v>
      </c>
      <c r="J8" s="45">
        <v>336835000</v>
      </c>
      <c r="K8" s="14">
        <v>14</v>
      </c>
      <c r="L8" s="36">
        <v>5550000</v>
      </c>
      <c r="M8" s="14">
        <f>SUM(C8+E8+G8+I8+K8)</f>
        <v>145</v>
      </c>
      <c r="N8" s="36">
        <f>SUM(D8+F8+H8+J8+L8)</f>
        <v>441291900</v>
      </c>
    </row>
    <row r="9" spans="1:14" s="2" customFormat="1" ht="21" customHeight="1">
      <c r="A9" s="15"/>
      <c r="B9" s="13" t="s">
        <v>28</v>
      </c>
      <c r="C9" s="16">
        <v>1</v>
      </c>
      <c r="D9" s="33">
        <v>450000</v>
      </c>
      <c r="E9" s="16">
        <v>1</v>
      </c>
      <c r="F9" s="37">
        <v>450000</v>
      </c>
      <c r="G9" s="16">
        <v>1</v>
      </c>
      <c r="H9" s="37">
        <v>450000</v>
      </c>
      <c r="I9" s="16">
        <v>1</v>
      </c>
      <c r="J9" s="37">
        <v>250000</v>
      </c>
      <c r="K9" s="16">
        <v>1</v>
      </c>
      <c r="L9" s="37">
        <v>250000</v>
      </c>
      <c r="M9" s="16">
        <f>SUM(C9+E9+G9+I9+K9)</f>
        <v>5</v>
      </c>
      <c r="N9" s="37">
        <f>SUM(D9+F9+H9+L9)</f>
        <v>1600000</v>
      </c>
    </row>
    <row r="10" spans="1:14" s="6" customFormat="1" ht="25.5" customHeight="1">
      <c r="A10" s="18"/>
      <c r="B10" s="24" t="s">
        <v>8</v>
      </c>
      <c r="C10" s="19">
        <f t="shared" ref="C10:L10" si="0">SUM(C8:C9)</f>
        <v>17</v>
      </c>
      <c r="D10" s="39">
        <f t="shared" si="0"/>
        <v>17707000</v>
      </c>
      <c r="E10" s="19">
        <f t="shared" si="0"/>
        <v>26</v>
      </c>
      <c r="F10" s="38">
        <f t="shared" si="0"/>
        <v>15756400</v>
      </c>
      <c r="G10" s="19">
        <f t="shared" si="0"/>
        <v>53</v>
      </c>
      <c r="H10" s="38">
        <f t="shared" si="0"/>
        <v>66793500</v>
      </c>
      <c r="I10" s="19">
        <f t="shared" si="0"/>
        <v>39</v>
      </c>
      <c r="J10" s="43">
        <f t="shared" si="0"/>
        <v>337085000</v>
      </c>
      <c r="K10" s="19">
        <f t="shared" si="0"/>
        <v>15</v>
      </c>
      <c r="L10" s="38">
        <f t="shared" si="0"/>
        <v>5800000</v>
      </c>
      <c r="M10" s="19">
        <f>SUM(M8:M9)</f>
        <v>150</v>
      </c>
      <c r="N10" s="43">
        <f>SUM(N8:N9)</f>
        <v>442891900</v>
      </c>
    </row>
    <row r="11" spans="1:14" s="6" customFormat="1" ht="51.75" customHeight="1">
      <c r="A11" s="56" t="s">
        <v>16</v>
      </c>
      <c r="B11" s="57"/>
      <c r="C11" s="20"/>
      <c r="D11" s="21"/>
      <c r="E11" s="20"/>
      <c r="F11" s="21"/>
      <c r="G11" s="20"/>
      <c r="H11" s="21"/>
      <c r="I11" s="20"/>
      <c r="J11" s="21"/>
      <c r="K11" s="20"/>
      <c r="L11" s="21"/>
      <c r="M11" s="20"/>
      <c r="N11" s="21"/>
    </row>
    <row r="12" spans="1:14" s="2" customFormat="1" ht="34.5" customHeight="1">
      <c r="A12" s="18"/>
      <c r="B12" s="23" t="s">
        <v>10</v>
      </c>
      <c r="C12" s="16">
        <v>5</v>
      </c>
      <c r="D12" s="17">
        <v>140000</v>
      </c>
      <c r="E12" s="16">
        <v>6</v>
      </c>
      <c r="F12" s="17">
        <v>440000</v>
      </c>
      <c r="G12" s="16">
        <v>7</v>
      </c>
      <c r="H12" s="17">
        <v>1250000</v>
      </c>
      <c r="I12" s="16">
        <v>6</v>
      </c>
      <c r="J12" s="17">
        <v>250000</v>
      </c>
      <c r="K12" s="16">
        <v>6</v>
      </c>
      <c r="L12" s="17">
        <v>250000</v>
      </c>
      <c r="M12" s="16">
        <f t="shared" ref="M12:N14" si="1">SUM(C12+E12+G12+I12+K12)</f>
        <v>30</v>
      </c>
      <c r="N12" s="17">
        <f t="shared" si="1"/>
        <v>2330000</v>
      </c>
    </row>
    <row r="13" spans="1:14" s="2" customFormat="1" ht="23.1" customHeight="1">
      <c r="A13" s="18"/>
      <c r="B13" s="22" t="s">
        <v>11</v>
      </c>
      <c r="C13" s="16">
        <v>5</v>
      </c>
      <c r="D13" s="17">
        <v>2331000</v>
      </c>
      <c r="E13" s="16">
        <v>10</v>
      </c>
      <c r="F13" s="17">
        <v>3058000</v>
      </c>
      <c r="G13" s="16">
        <v>7</v>
      </c>
      <c r="H13" s="17">
        <v>2461000</v>
      </c>
      <c r="I13" s="16">
        <v>7</v>
      </c>
      <c r="J13" s="17">
        <v>2861000</v>
      </c>
      <c r="K13" s="16">
        <v>6</v>
      </c>
      <c r="L13" s="17">
        <v>2361000</v>
      </c>
      <c r="M13" s="16">
        <f t="shared" si="1"/>
        <v>35</v>
      </c>
      <c r="N13" s="17">
        <f t="shared" si="1"/>
        <v>13072000</v>
      </c>
    </row>
    <row r="14" spans="1:14" s="2" customFormat="1" ht="21" customHeight="1">
      <c r="A14" s="18"/>
      <c r="B14" s="23" t="s">
        <v>12</v>
      </c>
      <c r="C14" s="16">
        <v>3</v>
      </c>
      <c r="D14" s="17">
        <v>300000</v>
      </c>
      <c r="E14" s="16">
        <v>4</v>
      </c>
      <c r="F14" s="17">
        <v>310000</v>
      </c>
      <c r="G14" s="16">
        <v>5</v>
      </c>
      <c r="H14" s="17">
        <v>570000</v>
      </c>
      <c r="I14" s="16">
        <v>4</v>
      </c>
      <c r="J14" s="17">
        <v>370000</v>
      </c>
      <c r="K14" s="16">
        <v>4</v>
      </c>
      <c r="L14" s="17">
        <v>370000</v>
      </c>
      <c r="M14" s="16">
        <f t="shared" si="1"/>
        <v>20</v>
      </c>
      <c r="N14" s="17">
        <f t="shared" si="1"/>
        <v>1920000</v>
      </c>
    </row>
    <row r="15" spans="1:14" s="2" customFormat="1" ht="39" customHeight="1">
      <c r="A15" s="18"/>
      <c r="B15" s="23" t="s">
        <v>13</v>
      </c>
      <c r="C15" s="16">
        <v>4</v>
      </c>
      <c r="D15" s="17">
        <v>200000</v>
      </c>
      <c r="E15" s="16">
        <v>4</v>
      </c>
      <c r="F15" s="17">
        <v>260000</v>
      </c>
      <c r="G15" s="16">
        <v>4</v>
      </c>
      <c r="H15" s="17">
        <v>260000</v>
      </c>
      <c r="I15" s="16">
        <v>5</v>
      </c>
      <c r="J15" s="17">
        <v>1260000</v>
      </c>
      <c r="K15" s="16">
        <v>4</v>
      </c>
      <c r="L15" s="17">
        <v>260000</v>
      </c>
      <c r="M15" s="16">
        <f>SUM(C15+E15+G15+K15)</f>
        <v>16</v>
      </c>
      <c r="N15" s="17">
        <f>SUM(D15+F15+H15+J15+L15)</f>
        <v>2240000</v>
      </c>
    </row>
    <row r="16" spans="1:14" s="2" customFormat="1" ht="38.25" customHeight="1">
      <c r="A16" s="18"/>
      <c r="B16" s="23" t="s">
        <v>14</v>
      </c>
      <c r="C16" s="16">
        <v>8</v>
      </c>
      <c r="D16" s="17">
        <v>480000</v>
      </c>
      <c r="E16" s="16">
        <v>9</v>
      </c>
      <c r="F16" s="17">
        <v>485000</v>
      </c>
      <c r="G16" s="16">
        <v>14</v>
      </c>
      <c r="H16" s="17">
        <v>20376000</v>
      </c>
      <c r="I16" s="16">
        <v>9</v>
      </c>
      <c r="J16" s="17">
        <v>485000</v>
      </c>
      <c r="K16" s="16">
        <v>9</v>
      </c>
      <c r="L16" s="17">
        <v>485000</v>
      </c>
      <c r="M16" s="16">
        <f>SUM(C16+E16+G16+I16+K16)</f>
        <v>49</v>
      </c>
      <c r="N16" s="17">
        <f>SUM(D16+F16+H16+J16+L16)</f>
        <v>22311000</v>
      </c>
    </row>
    <row r="17" spans="1:14" s="2" customFormat="1" ht="22.5" customHeight="1">
      <c r="A17" s="18"/>
      <c r="B17" s="23" t="s">
        <v>15</v>
      </c>
      <c r="C17" s="16">
        <v>5</v>
      </c>
      <c r="D17" s="17">
        <v>6140000</v>
      </c>
      <c r="E17" s="16">
        <v>5</v>
      </c>
      <c r="F17" s="17">
        <v>6140000</v>
      </c>
      <c r="G17" s="16">
        <v>5</v>
      </c>
      <c r="H17" s="17">
        <v>7450000</v>
      </c>
      <c r="I17" s="16">
        <v>5</v>
      </c>
      <c r="J17" s="17">
        <v>7450000</v>
      </c>
      <c r="K17" s="16">
        <v>5</v>
      </c>
      <c r="L17" s="17">
        <v>7450000</v>
      </c>
      <c r="M17" s="16">
        <f>SUM(C17+E17+G17+I17+K17)</f>
        <v>25</v>
      </c>
      <c r="N17" s="17">
        <f>SUM(D17+F17+H17+J17+L17)</f>
        <v>34630000</v>
      </c>
    </row>
    <row r="18" spans="1:14" s="2" customFormat="1" ht="21.95" customHeight="1">
      <c r="A18" s="12"/>
      <c r="B18" s="24" t="s">
        <v>8</v>
      </c>
      <c r="C18" s="19">
        <f t="shared" ref="C18:N18" si="2">SUM(C12:C17)</f>
        <v>30</v>
      </c>
      <c r="D18" s="9">
        <f t="shared" si="2"/>
        <v>9591000</v>
      </c>
      <c r="E18" s="19">
        <f t="shared" si="2"/>
        <v>38</v>
      </c>
      <c r="F18" s="9">
        <f t="shared" si="2"/>
        <v>10693000</v>
      </c>
      <c r="G18" s="19">
        <f t="shared" si="2"/>
        <v>42</v>
      </c>
      <c r="H18" s="9">
        <f t="shared" si="2"/>
        <v>32367000</v>
      </c>
      <c r="I18" s="19">
        <f t="shared" si="2"/>
        <v>36</v>
      </c>
      <c r="J18" s="9">
        <f t="shared" si="2"/>
        <v>12676000</v>
      </c>
      <c r="K18" s="19">
        <f t="shared" si="2"/>
        <v>34</v>
      </c>
      <c r="L18" s="9">
        <f t="shared" si="2"/>
        <v>11176000</v>
      </c>
      <c r="M18" s="19">
        <f t="shared" si="2"/>
        <v>175</v>
      </c>
      <c r="N18" s="9">
        <f t="shared" si="2"/>
        <v>76503000</v>
      </c>
    </row>
    <row r="19" spans="1:14" s="2" customFormat="1" ht="33.75" customHeight="1">
      <c r="A19" s="53" t="s">
        <v>17</v>
      </c>
      <c r="B19" s="55"/>
      <c r="C19" s="25"/>
      <c r="D19" s="26"/>
      <c r="E19" s="26"/>
      <c r="F19" s="26"/>
      <c r="G19" s="25"/>
      <c r="H19" s="26"/>
      <c r="I19" s="25"/>
      <c r="J19" s="26"/>
      <c r="K19" s="25"/>
      <c r="L19" s="26"/>
      <c r="M19" s="27"/>
      <c r="N19" s="28"/>
    </row>
    <row r="20" spans="1:14" s="2" customFormat="1" ht="32.25" customHeight="1">
      <c r="A20" s="18"/>
      <c r="B20" s="23" t="s">
        <v>18</v>
      </c>
      <c r="C20" s="16">
        <v>2</v>
      </c>
      <c r="D20" s="17">
        <v>130000</v>
      </c>
      <c r="E20" s="16">
        <v>4</v>
      </c>
      <c r="F20" s="17">
        <v>33130000</v>
      </c>
      <c r="G20" s="16">
        <v>4</v>
      </c>
      <c r="H20" s="17">
        <v>6370000</v>
      </c>
      <c r="I20" s="16">
        <v>4</v>
      </c>
      <c r="J20" s="17">
        <v>3170000</v>
      </c>
      <c r="K20" s="16">
        <v>2</v>
      </c>
      <c r="L20" s="17">
        <v>170000</v>
      </c>
      <c r="M20" s="16">
        <f>SUM(C20+E20+G20+I20+K20)</f>
        <v>16</v>
      </c>
      <c r="N20" s="17">
        <f>SUM(D20+F20+H20+J20+L20)</f>
        <v>42970000</v>
      </c>
    </row>
    <row r="21" spans="1:14" s="2" customFormat="1" ht="15" customHeight="1">
      <c r="A21" s="18"/>
      <c r="B21" s="24" t="s">
        <v>8</v>
      </c>
      <c r="C21" s="19">
        <f t="shared" ref="C21:M21" si="3">SUM(C20)</f>
        <v>2</v>
      </c>
      <c r="D21" s="9">
        <f t="shared" si="3"/>
        <v>130000</v>
      </c>
      <c r="E21" s="19">
        <f t="shared" si="3"/>
        <v>4</v>
      </c>
      <c r="F21" s="9">
        <f t="shared" si="3"/>
        <v>33130000</v>
      </c>
      <c r="G21" s="19">
        <f t="shared" si="3"/>
        <v>4</v>
      </c>
      <c r="H21" s="9">
        <f t="shared" si="3"/>
        <v>6370000</v>
      </c>
      <c r="I21" s="19">
        <f t="shared" ref="I21:J21" si="4">SUM(I20)</f>
        <v>4</v>
      </c>
      <c r="J21" s="9">
        <f t="shared" si="4"/>
        <v>3170000</v>
      </c>
      <c r="K21" s="19">
        <f t="shared" si="3"/>
        <v>2</v>
      </c>
      <c r="L21" s="9">
        <f t="shared" si="3"/>
        <v>170000</v>
      </c>
      <c r="M21" s="19">
        <f t="shared" si="3"/>
        <v>16</v>
      </c>
      <c r="N21" s="9">
        <f>SUM(D21+F21+H21+J21+L21)</f>
        <v>42970000</v>
      </c>
    </row>
    <row r="22" spans="1:14" s="2" customFormat="1" ht="45.75" customHeight="1">
      <c r="A22" s="53" t="s">
        <v>19</v>
      </c>
      <c r="B22" s="55"/>
      <c r="C22" s="20"/>
      <c r="D22" s="21"/>
      <c r="E22" s="21"/>
      <c r="F22" s="21"/>
      <c r="G22" s="20"/>
      <c r="H22" s="21"/>
      <c r="I22" s="20"/>
      <c r="J22" s="21"/>
      <c r="K22" s="20"/>
      <c r="L22" s="21"/>
      <c r="M22" s="29"/>
      <c r="N22" s="21"/>
    </row>
    <row r="23" spans="1:14" s="2" customFormat="1" ht="29.25" customHeight="1">
      <c r="A23" s="18"/>
      <c r="B23" s="22" t="s">
        <v>20</v>
      </c>
      <c r="C23" s="16">
        <v>1</v>
      </c>
      <c r="D23" s="17">
        <v>50000</v>
      </c>
      <c r="E23" s="16">
        <v>1</v>
      </c>
      <c r="F23" s="17">
        <v>50000</v>
      </c>
      <c r="G23" s="16">
        <v>1</v>
      </c>
      <c r="H23" s="17">
        <v>50000</v>
      </c>
      <c r="I23" s="16">
        <v>1</v>
      </c>
      <c r="J23" s="17">
        <v>50000</v>
      </c>
      <c r="K23" s="16">
        <v>1</v>
      </c>
      <c r="L23" s="17">
        <v>50000</v>
      </c>
      <c r="M23" s="16">
        <f>SUM(C23+E23+G23+I23+K23)</f>
        <v>5</v>
      </c>
      <c r="N23" s="17">
        <f>SUM(D23+F23+H23+L23)</f>
        <v>200000</v>
      </c>
    </row>
    <row r="24" spans="1:14" s="2" customFormat="1" ht="31.5" customHeight="1">
      <c r="A24" s="30"/>
      <c r="B24" s="23" t="s">
        <v>21</v>
      </c>
      <c r="C24" s="16">
        <v>1</v>
      </c>
      <c r="D24" s="17">
        <v>20000</v>
      </c>
      <c r="E24" s="16">
        <v>3</v>
      </c>
      <c r="F24" s="17">
        <v>50000</v>
      </c>
      <c r="G24" s="16">
        <v>3</v>
      </c>
      <c r="H24" s="17">
        <v>50000</v>
      </c>
      <c r="I24" s="16">
        <v>3</v>
      </c>
      <c r="J24" s="17">
        <v>50000</v>
      </c>
      <c r="K24" s="16">
        <v>3</v>
      </c>
      <c r="L24" s="17">
        <v>50000</v>
      </c>
      <c r="M24" s="16">
        <f>SUM(C24+E24+G24+I24+K24)</f>
        <v>13</v>
      </c>
      <c r="N24" s="17">
        <f>SUM(D24+F24+H24+J24+L24)</f>
        <v>220000</v>
      </c>
    </row>
    <row r="25" spans="1:14" s="2" customFormat="1" ht="15.75" customHeight="1">
      <c r="A25" s="31"/>
      <c r="B25" s="23" t="s">
        <v>26</v>
      </c>
      <c r="C25" s="16" t="s">
        <v>9</v>
      </c>
      <c r="D25" s="17" t="s">
        <v>9</v>
      </c>
      <c r="E25" s="16">
        <v>3</v>
      </c>
      <c r="F25" s="17">
        <v>3630000</v>
      </c>
      <c r="G25" s="16">
        <v>4</v>
      </c>
      <c r="H25" s="17">
        <v>2500000</v>
      </c>
      <c r="I25" s="16">
        <v>1</v>
      </c>
      <c r="J25" s="17">
        <v>30000</v>
      </c>
      <c r="K25" s="16">
        <v>1</v>
      </c>
      <c r="L25" s="17">
        <v>30000</v>
      </c>
      <c r="M25" s="16">
        <f>SUM(E25+G25+I25+K25)</f>
        <v>9</v>
      </c>
      <c r="N25" s="17">
        <f>SUM(F25+H25+J25+L25)</f>
        <v>6190000</v>
      </c>
    </row>
    <row r="26" spans="1:14" s="2" customFormat="1" ht="15" customHeight="1">
      <c r="A26" s="18"/>
      <c r="B26" s="24" t="s">
        <v>8</v>
      </c>
      <c r="C26" s="19">
        <f t="shared" ref="C26:L26" si="5">SUM(C23:C25)</f>
        <v>2</v>
      </c>
      <c r="D26" s="9">
        <f t="shared" si="5"/>
        <v>70000</v>
      </c>
      <c r="E26" s="19">
        <f t="shared" si="5"/>
        <v>7</v>
      </c>
      <c r="F26" s="9">
        <f t="shared" si="5"/>
        <v>3730000</v>
      </c>
      <c r="G26" s="19">
        <f t="shared" si="5"/>
        <v>8</v>
      </c>
      <c r="H26" s="9">
        <f t="shared" si="5"/>
        <v>2600000</v>
      </c>
      <c r="I26" s="19">
        <f t="shared" ref="I26:J26" si="6">SUM(I23:I25)</f>
        <v>5</v>
      </c>
      <c r="J26" s="9">
        <f t="shared" si="6"/>
        <v>130000</v>
      </c>
      <c r="K26" s="19">
        <f t="shared" si="5"/>
        <v>5</v>
      </c>
      <c r="L26" s="9">
        <f t="shared" si="5"/>
        <v>130000</v>
      </c>
      <c r="M26" s="19">
        <f>SUM(M23:M25)</f>
        <v>27</v>
      </c>
      <c r="N26" s="9">
        <f>SUM(N23:N25)</f>
        <v>6610000</v>
      </c>
    </row>
    <row r="27" spans="1:14" s="2" customFormat="1" ht="46.5" customHeight="1">
      <c r="A27" s="53" t="s">
        <v>22</v>
      </c>
      <c r="B27" s="55"/>
      <c r="C27" s="20"/>
      <c r="D27" s="32"/>
      <c r="E27" s="32"/>
      <c r="F27" s="32"/>
      <c r="G27" s="20"/>
      <c r="H27" s="32"/>
      <c r="I27" s="20"/>
      <c r="J27" s="32"/>
      <c r="K27" s="20"/>
      <c r="L27" s="32"/>
      <c r="M27" s="29"/>
      <c r="N27" s="32"/>
    </row>
    <row r="28" spans="1:14" s="2" customFormat="1" ht="30" customHeight="1">
      <c r="A28" s="18"/>
      <c r="B28" s="22" t="s">
        <v>24</v>
      </c>
      <c r="C28" s="16">
        <v>9</v>
      </c>
      <c r="D28" s="17">
        <v>4737000</v>
      </c>
      <c r="E28" s="16">
        <v>8</v>
      </c>
      <c r="F28" s="33">
        <v>3959000</v>
      </c>
      <c r="G28" s="16">
        <v>8</v>
      </c>
      <c r="H28" s="33">
        <v>2730000</v>
      </c>
      <c r="I28" s="16">
        <v>8</v>
      </c>
      <c r="J28" s="33">
        <v>1740000</v>
      </c>
      <c r="K28" s="16">
        <v>6</v>
      </c>
      <c r="L28" s="33">
        <v>920000</v>
      </c>
      <c r="M28" s="16">
        <f>SUM(C28+E28+G28+I28+K28)</f>
        <v>39</v>
      </c>
      <c r="N28" s="17">
        <f>SUM(D28+F28+H28+J28+L28)</f>
        <v>14086000</v>
      </c>
    </row>
    <row r="29" spans="1:14" s="2" customFormat="1" ht="33" customHeight="1">
      <c r="A29" s="12"/>
      <c r="B29" s="23" t="s">
        <v>25</v>
      </c>
      <c r="C29" s="16">
        <v>2</v>
      </c>
      <c r="D29" s="17">
        <v>40000</v>
      </c>
      <c r="E29" s="16">
        <v>2</v>
      </c>
      <c r="F29" s="17">
        <v>40000</v>
      </c>
      <c r="G29" s="16">
        <v>2</v>
      </c>
      <c r="H29" s="17">
        <v>40000</v>
      </c>
      <c r="I29" s="16">
        <v>2</v>
      </c>
      <c r="J29" s="17">
        <v>40000</v>
      </c>
      <c r="K29" s="16">
        <v>2</v>
      </c>
      <c r="L29" s="17">
        <v>40000</v>
      </c>
      <c r="M29" s="16">
        <f>SUM(C29+E29+G29+I29+K29)</f>
        <v>10</v>
      </c>
      <c r="N29" s="17">
        <f>SUM(D29+F29+H29+J29+L29)</f>
        <v>200000</v>
      </c>
    </row>
    <row r="30" spans="1:14" s="2" customFormat="1" ht="15" customHeight="1">
      <c r="A30" s="18"/>
      <c r="B30" s="24" t="s">
        <v>8</v>
      </c>
      <c r="C30" s="19">
        <f t="shared" ref="C30:L30" si="7">SUM(C28:C29)</f>
        <v>11</v>
      </c>
      <c r="D30" s="9">
        <f t="shared" si="7"/>
        <v>4777000</v>
      </c>
      <c r="E30" s="19">
        <f t="shared" si="7"/>
        <v>10</v>
      </c>
      <c r="F30" s="9">
        <f t="shared" si="7"/>
        <v>3999000</v>
      </c>
      <c r="G30" s="19">
        <f t="shared" si="7"/>
        <v>10</v>
      </c>
      <c r="H30" s="9">
        <f t="shared" si="7"/>
        <v>2770000</v>
      </c>
      <c r="I30" s="19">
        <f t="shared" ref="I30:J30" si="8">SUM(I28:I29)</f>
        <v>10</v>
      </c>
      <c r="J30" s="9">
        <f t="shared" si="8"/>
        <v>1780000</v>
      </c>
      <c r="K30" s="19">
        <f t="shared" si="7"/>
        <v>8</v>
      </c>
      <c r="L30" s="9">
        <f t="shared" si="7"/>
        <v>960000</v>
      </c>
      <c r="M30" s="19">
        <f>SUM(M28:M29)</f>
        <v>49</v>
      </c>
      <c r="N30" s="9">
        <f>SUM(N28:N29)</f>
        <v>14286000</v>
      </c>
    </row>
    <row r="31" spans="1:14" s="2" customFormat="1" ht="18" customHeight="1">
      <c r="A31" s="49" t="s">
        <v>23</v>
      </c>
      <c r="B31" s="50"/>
      <c r="C31" s="34">
        <f t="shared" ref="C31:N31" si="9">SUM(C10+C18+C21+C26+C30)</f>
        <v>62</v>
      </c>
      <c r="D31" s="35">
        <f t="shared" si="9"/>
        <v>32275000</v>
      </c>
      <c r="E31" s="34">
        <f t="shared" si="9"/>
        <v>85</v>
      </c>
      <c r="F31" s="35">
        <f t="shared" si="9"/>
        <v>67308400</v>
      </c>
      <c r="G31" s="34">
        <f t="shared" si="9"/>
        <v>117</v>
      </c>
      <c r="H31" s="35">
        <f t="shared" si="9"/>
        <v>110900500</v>
      </c>
      <c r="I31" s="34">
        <f t="shared" si="9"/>
        <v>94</v>
      </c>
      <c r="J31" s="44">
        <f t="shared" si="9"/>
        <v>354841000</v>
      </c>
      <c r="K31" s="34">
        <f t="shared" si="9"/>
        <v>64</v>
      </c>
      <c r="L31" s="35">
        <f t="shared" si="9"/>
        <v>18236000</v>
      </c>
      <c r="M31" s="34">
        <f t="shared" si="9"/>
        <v>417</v>
      </c>
      <c r="N31" s="44">
        <f t="shared" si="9"/>
        <v>583260900</v>
      </c>
    </row>
  </sheetData>
  <mergeCells count="16">
    <mergeCell ref="A1:L1"/>
    <mergeCell ref="A2:L2"/>
    <mergeCell ref="A3:L3"/>
    <mergeCell ref="M5:N5"/>
    <mergeCell ref="A31:B31"/>
    <mergeCell ref="C5:D5"/>
    <mergeCell ref="G5:H5"/>
    <mergeCell ref="E5:F5"/>
    <mergeCell ref="A7:B7"/>
    <mergeCell ref="K5:L5"/>
    <mergeCell ref="A19:B19"/>
    <mergeCell ref="A22:B22"/>
    <mergeCell ref="A27:B27"/>
    <mergeCell ref="A11:B11"/>
    <mergeCell ref="A5:B6"/>
    <mergeCell ref="I5:J5"/>
  </mergeCells>
  <printOptions horizontalCentered="1"/>
  <pageMargins left="0" right="0" top="0.74803149606299213" bottom="0.74803149606299213" header="0.31496062992125984" footer="0.31496062992125984"/>
  <pageSetup paperSize="9" orientation="landscape" r:id="rId1"/>
  <headerFooter>
    <oddHeader>&amp;C&amp;"TH SarabunIT๙,ธรรมดา"&amp;16 ๓๖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17" sqref="L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</vt:lpstr>
      <vt:lpstr>Sheet1</vt:lpstr>
      <vt:lpstr>สรุป!Print_Titles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Admin</cp:lastModifiedBy>
  <cp:lastPrinted>2019-08-19T04:03:37Z</cp:lastPrinted>
  <dcterms:created xsi:type="dcterms:W3CDTF">2015-05-22T07:20:24Z</dcterms:created>
  <dcterms:modified xsi:type="dcterms:W3CDTF">2019-08-19T04:03:40Z</dcterms:modified>
</cp:coreProperties>
</file>